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david_mertens_arcadis_com/Documents/MertensD2704/Elia REG/"/>
    </mc:Choice>
  </mc:AlternateContent>
  <xr:revisionPtr revIDLastSave="21" documentId="13_ncr:1_{6052EF60-02E7-4525-BA6A-47F36A9FE4AE}" xr6:coauthVersionLast="47" xr6:coauthVersionMax="47" xr10:uidLastSave="{8433CC0B-CCDA-4127-B850-56377C3209CC}"/>
  <bookViews>
    <workbookView xWindow="-108" yWindow="-108" windowWidth="23256" windowHeight="12576" xr2:uid="{FE6808F5-2492-4571-AEAD-4965E96126AA}"/>
  </bookViews>
  <sheets>
    <sheet name="IRR na belasting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" l="1"/>
  <c r="R30" i="1" s="1"/>
  <c r="Q29" i="1"/>
  <c r="Q30" i="1" s="1"/>
  <c r="P29" i="1"/>
  <c r="O29" i="1"/>
  <c r="O30" i="1" s="1"/>
  <c r="N29" i="1"/>
  <c r="N30" i="1" s="1"/>
  <c r="C12" i="1"/>
  <c r="C24" i="1" s="1"/>
  <c r="P30" i="1"/>
  <c r="N27" i="1"/>
  <c r="N28" i="1" s="1"/>
  <c r="O27" i="1"/>
  <c r="O28" i="1" s="1"/>
  <c r="P27" i="1"/>
  <c r="P28" i="1" s="1"/>
  <c r="Q27" i="1"/>
  <c r="Q28" i="1" s="1"/>
  <c r="R27" i="1"/>
  <c r="R28" i="1" s="1"/>
  <c r="E27" i="1"/>
  <c r="E28" i="1" s="1"/>
  <c r="F27" i="1"/>
  <c r="F28" i="1" s="1"/>
  <c r="G27" i="1"/>
  <c r="G28" i="1" s="1"/>
  <c r="H27" i="1"/>
  <c r="H28" i="1" s="1"/>
  <c r="I27" i="1"/>
  <c r="I28" i="1" s="1"/>
  <c r="J27" i="1"/>
  <c r="J28" i="1" s="1"/>
  <c r="K27" i="1"/>
  <c r="K28" i="1" s="1"/>
  <c r="L27" i="1"/>
  <c r="L28" i="1" s="1"/>
  <c r="M27" i="1"/>
  <c r="M28" i="1" s="1"/>
  <c r="D27" i="1"/>
  <c r="D28" i="1" s="1"/>
  <c r="C26" i="1"/>
  <c r="C28" i="1" s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5" i="1"/>
  <c r="H29" i="1" l="1"/>
  <c r="H30" i="1" s="1"/>
  <c r="I29" i="1"/>
  <c r="I30" i="1" s="1"/>
  <c r="L29" i="1"/>
  <c r="L30" i="1" s="1"/>
  <c r="L31" i="1" s="1"/>
  <c r="E29" i="1"/>
  <c r="E30" i="1" s="1"/>
  <c r="G29" i="1"/>
  <c r="G30" i="1" s="1"/>
  <c r="G31" i="1" s="1"/>
  <c r="F29" i="1"/>
  <c r="F30" i="1" s="1"/>
  <c r="M29" i="1"/>
  <c r="M30" i="1" s="1"/>
  <c r="J29" i="1"/>
  <c r="J30" i="1" s="1"/>
  <c r="K29" i="1"/>
  <c r="K30" i="1" s="1"/>
  <c r="D29" i="1"/>
  <c r="D30" i="1" s="1"/>
  <c r="D31" i="1" s="1"/>
  <c r="O31" i="1"/>
  <c r="E31" i="1"/>
  <c r="N31" i="1"/>
  <c r="C31" i="1"/>
  <c r="R31" i="1"/>
  <c r="Q31" i="1"/>
  <c r="P31" i="1"/>
  <c r="H31" i="1" l="1"/>
  <c r="I31" i="1"/>
  <c r="F31" i="1"/>
  <c r="M31" i="1"/>
  <c r="K31" i="1"/>
  <c r="J31" i="1"/>
  <c r="C6" i="1"/>
</calcChain>
</file>

<file path=xl/sharedStrings.xml><?xml version="1.0" encoding="utf-8"?>
<sst xmlns="http://schemas.openxmlformats.org/spreadsheetml/2006/main" count="31" uniqueCount="26">
  <si>
    <t>IRR na belasting</t>
  </si>
  <si>
    <t>In te vullen projectgegevens</t>
  </si>
  <si>
    <r>
      <t>k</t>
    </r>
    <r>
      <rPr>
        <sz val="11"/>
        <color theme="1"/>
        <rFont val="Calibri"/>
        <family val="2"/>
      </rPr>
      <t>€</t>
    </r>
  </si>
  <si>
    <t>Levensduur</t>
  </si>
  <si>
    <t>jaar</t>
  </si>
  <si>
    <t>Netto besparing per jaar over de looptijd</t>
  </si>
  <si>
    <t>Restwaarde bij einde levensduur</t>
  </si>
  <si>
    <t>Afschrijvingstermijn</t>
  </si>
  <si>
    <t>Vennootschapsbelasting</t>
  </si>
  <si>
    <t>Jaar</t>
  </si>
  <si>
    <t>Restwaarde einde levensduur</t>
  </si>
  <si>
    <t>Netto besparing per jaar</t>
  </si>
  <si>
    <t>Belasting op opbrengsten</t>
  </si>
  <si>
    <t>Afschrijving per jaar</t>
  </si>
  <si>
    <t>Verminderde belasting door afschrijving</t>
  </si>
  <si>
    <t>Totale kasstroom</t>
  </si>
  <si>
    <t>Berekening IRR na belasting van een energiebesparende maatregel</t>
  </si>
  <si>
    <t>Mogelijks worden de opstart- en inregelkosten, vervat in het totaal investeringsbedrag, niet fiscaal afgeschreven maar rechstreeks in kost gebracht in jaar 0. In dat geval kunen ze hier ingevuld worden.</t>
  </si>
  <si>
    <t>waarvan fiscaal af te schrijven investeringsbedrag</t>
  </si>
  <si>
    <t>Deze Excelfile kan toegevoegd worden aan de aanvraag tot het bekomen van een Elia REG-premie voor een energiebesparende maatregel, als de berekening van de IRR na belastingen.</t>
  </si>
  <si>
    <t>Af te schrijven Investering</t>
  </si>
  <si>
    <t>Niet af te schrijven investering</t>
  </si>
  <si>
    <t>Totale Investeringkost</t>
  </si>
  <si>
    <t>Omvat de (externe + interne) engineeringkost, materiaal- en installatiekost, kosten voor de opbouw van de installatie en de opstart- en inregelkost, direct toewijsbaar aan de maatregel</t>
  </si>
  <si>
    <r>
      <t xml:space="preserve">waarvan </t>
    </r>
    <r>
      <rPr>
        <u/>
        <sz val="11"/>
        <color theme="1"/>
        <rFont val="Calibri"/>
        <family val="2"/>
        <scheme val="minor"/>
      </rPr>
      <t>niet</t>
    </r>
    <r>
      <rPr>
        <sz val="11"/>
        <color theme="1"/>
        <rFont val="Calibri"/>
        <family val="2"/>
        <scheme val="minor"/>
      </rPr>
      <t xml:space="preserve"> fiscaal af te schrijven bedrag</t>
    </r>
  </si>
  <si>
    <r>
      <t xml:space="preserve">IRR berekening na belasting </t>
    </r>
    <r>
      <rPr>
        <b/>
        <i/>
        <sz val="11"/>
        <color theme="0"/>
        <rFont val="Calibri"/>
        <family val="2"/>
        <scheme val="minor"/>
      </rPr>
      <t>(alle bedragen in k€)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</si>
</sst>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i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5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6" fontId="0" fillId="0" borderId="0" xfId="0" applyNumberForma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2" fillId="2" borderId="0" xfId="0" applyFont="1" applyFill="1"/>
    <xf numFmtId="0" fontId="0" fillId="3" borderId="0" xfId="0" applyFill="1"/>
    <xf numFmtId="0" fontId="5" fillId="3" borderId="0" xfId="0" applyFont="1" applyFill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0" fillId="0" borderId="3" xfId="0" applyBorder="1"/>
    <xf numFmtId="2" fontId="0" fillId="0" borderId="3" xfId="0" applyNumberFormat="1" applyBorder="1"/>
    <xf numFmtId="0" fontId="3" fillId="0" borderId="2" xfId="0" applyFont="1" applyBorder="1"/>
    <xf numFmtId="2" fontId="0" fillId="0" borderId="2" xfId="0" applyNumberFormat="1" applyBorder="1"/>
    <xf numFmtId="0" fontId="0" fillId="5" borderId="1" xfId="0" applyFill="1" applyBorder="1"/>
    <xf numFmtId="165" fontId="0" fillId="6" borderId="1" xfId="0" applyNumberFormat="1" applyFill="1" applyBorder="1"/>
    <xf numFmtId="0" fontId="0" fillId="0" borderId="1" xfId="0" applyBorder="1" applyAlignment="1">
      <alignment horizontal="right"/>
    </xf>
    <xf numFmtId="2" fontId="7" fillId="0" borderId="1" xfId="0" applyNumberFormat="1" applyFont="1" applyBorder="1"/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9" fontId="0" fillId="4" borderId="1" xfId="1" applyFont="1" applyFill="1" applyBorder="1" applyProtection="1">
      <protection locked="0"/>
    </xf>
    <xf numFmtId="0" fontId="8" fillId="0" borderId="0" xfId="0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B7EDB-B7E6-409D-B176-FE1E7D74AF70}">
  <dimension ref="B2:R34"/>
  <sheetViews>
    <sheetView showGridLines="0" tabSelected="1" zoomScale="118" zoomScaleNormal="118" workbookViewId="0">
      <selection activeCell="F16" sqref="F16"/>
    </sheetView>
  </sheetViews>
  <sheetFormatPr defaultRowHeight="14.4" x14ac:dyDescent="0.3"/>
  <cols>
    <col min="1" max="1" width="2.5546875" customWidth="1"/>
    <col min="2" max="2" width="46.88671875" customWidth="1"/>
    <col min="3" max="18" width="9.6640625" customWidth="1"/>
  </cols>
  <sheetData>
    <row r="2" spans="2:18" ht="18" x14ac:dyDescent="0.35">
      <c r="B2" s="7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6.6" customHeight="1" x14ac:dyDescent="0.3"/>
    <row r="4" spans="2:18" x14ac:dyDescent="0.3">
      <c r="B4" s="8" t="s">
        <v>19</v>
      </c>
    </row>
    <row r="6" spans="2:18" x14ac:dyDescent="0.3">
      <c r="B6" s="16" t="s">
        <v>0</v>
      </c>
      <c r="C6" s="17">
        <f>IRR(C31:R31)</f>
        <v>0.10618909336473004</v>
      </c>
    </row>
    <row r="8" spans="2:18" x14ac:dyDescent="0.3">
      <c r="B8" s="5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10" spans="2:18" x14ac:dyDescent="0.3">
      <c r="B10" s="2" t="s">
        <v>22</v>
      </c>
      <c r="C10" s="20">
        <v>100</v>
      </c>
      <c r="D10" s="2" t="s">
        <v>2</v>
      </c>
      <c r="E10" s="24" t="s">
        <v>23</v>
      </c>
    </row>
    <row r="11" spans="2:18" x14ac:dyDescent="0.3">
      <c r="B11" s="18" t="s">
        <v>24</v>
      </c>
      <c r="C11" s="20">
        <v>6</v>
      </c>
      <c r="D11" s="2" t="s">
        <v>2</v>
      </c>
      <c r="E11" s="24" t="s">
        <v>17</v>
      </c>
    </row>
    <row r="12" spans="2:18" x14ac:dyDescent="0.3">
      <c r="B12" s="18" t="s">
        <v>18</v>
      </c>
      <c r="C12" s="3">
        <f>C10-C11</f>
        <v>94</v>
      </c>
      <c r="D12" s="2" t="s">
        <v>2</v>
      </c>
    </row>
    <row r="13" spans="2:18" x14ac:dyDescent="0.3">
      <c r="B13" s="2" t="s">
        <v>3</v>
      </c>
      <c r="C13" s="21">
        <v>10</v>
      </c>
      <c r="D13" s="2" t="s">
        <v>4</v>
      </c>
    </row>
    <row r="14" spans="2:18" x14ac:dyDescent="0.3">
      <c r="B14" s="2" t="s">
        <v>5</v>
      </c>
      <c r="C14" s="20">
        <v>18</v>
      </c>
      <c r="D14" s="2" t="s">
        <v>2</v>
      </c>
    </row>
    <row r="15" spans="2:18" x14ac:dyDescent="0.3">
      <c r="B15" s="2" t="s">
        <v>6</v>
      </c>
      <c r="C15" s="21">
        <v>10</v>
      </c>
      <c r="D15" s="2" t="s">
        <v>2</v>
      </c>
    </row>
    <row r="16" spans="2:18" x14ac:dyDescent="0.3">
      <c r="B16" s="2" t="s">
        <v>7</v>
      </c>
      <c r="C16" s="22">
        <v>10</v>
      </c>
      <c r="D16" s="2" t="s">
        <v>4</v>
      </c>
    </row>
    <row r="17" spans="2:18" x14ac:dyDescent="0.3">
      <c r="B17" s="2" t="s">
        <v>8</v>
      </c>
      <c r="C17" s="23">
        <v>0.25</v>
      </c>
      <c r="D17" s="2"/>
    </row>
    <row r="20" spans="2:18" x14ac:dyDescent="0.3">
      <c r="B20" s="5" t="s">
        <v>25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2" spans="2:18" x14ac:dyDescent="0.3">
      <c r="C22" s="25" t="s">
        <v>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2:18" x14ac:dyDescent="0.3">
      <c r="C23" s="9">
        <v>0</v>
      </c>
      <c r="D23" s="9">
        <v>1</v>
      </c>
      <c r="E23" s="9">
        <v>2</v>
      </c>
      <c r="F23" s="9">
        <v>3</v>
      </c>
      <c r="G23" s="9">
        <v>4</v>
      </c>
      <c r="H23" s="9">
        <v>5</v>
      </c>
      <c r="I23" s="9">
        <v>6</v>
      </c>
      <c r="J23" s="9">
        <v>7</v>
      </c>
      <c r="K23" s="9">
        <v>8</v>
      </c>
      <c r="L23" s="9">
        <v>9</v>
      </c>
      <c r="M23" s="9">
        <v>10</v>
      </c>
      <c r="N23" s="9">
        <v>11</v>
      </c>
      <c r="O23" s="9">
        <v>12</v>
      </c>
      <c r="P23" s="9">
        <v>13</v>
      </c>
      <c r="Q23" s="9">
        <v>14</v>
      </c>
      <c r="R23" s="9">
        <v>15</v>
      </c>
    </row>
    <row r="24" spans="2:18" x14ac:dyDescent="0.3">
      <c r="B24" s="10" t="s">
        <v>20</v>
      </c>
      <c r="C24" s="3">
        <f>-C12</f>
        <v>-94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x14ac:dyDescent="0.3">
      <c r="B25" s="10" t="s">
        <v>10</v>
      </c>
      <c r="C25" s="2"/>
      <c r="D25" s="2">
        <f>IF($C$13=D23,$C$15,0)</f>
        <v>0</v>
      </c>
      <c r="E25" s="2">
        <f t="shared" ref="E25:R25" si="0">IF($C$13=E23,$C$15,0)</f>
        <v>0</v>
      </c>
      <c r="F25" s="2">
        <f t="shared" si="0"/>
        <v>0</v>
      </c>
      <c r="G25" s="2">
        <f t="shared" si="0"/>
        <v>0</v>
      </c>
      <c r="H25" s="2">
        <f t="shared" si="0"/>
        <v>0</v>
      </c>
      <c r="I25" s="2">
        <f t="shared" si="0"/>
        <v>0</v>
      </c>
      <c r="J25" s="2">
        <f t="shared" si="0"/>
        <v>0</v>
      </c>
      <c r="K25" s="2">
        <f t="shared" si="0"/>
        <v>0</v>
      </c>
      <c r="L25" s="2">
        <f t="shared" si="0"/>
        <v>0</v>
      </c>
      <c r="M25" s="2">
        <f t="shared" si="0"/>
        <v>10</v>
      </c>
      <c r="N25" s="2">
        <f t="shared" si="0"/>
        <v>0</v>
      </c>
      <c r="O25" s="2">
        <f t="shared" si="0"/>
        <v>0</v>
      </c>
      <c r="P25" s="2">
        <f t="shared" si="0"/>
        <v>0</v>
      </c>
      <c r="Q25" s="2">
        <f t="shared" si="0"/>
        <v>0</v>
      </c>
      <c r="R25" s="2">
        <f t="shared" si="0"/>
        <v>0</v>
      </c>
    </row>
    <row r="26" spans="2:18" x14ac:dyDescent="0.3">
      <c r="B26" s="10" t="s">
        <v>21</v>
      </c>
      <c r="C26" s="3">
        <f>-C11</f>
        <v>-6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x14ac:dyDescent="0.3">
      <c r="B27" s="10" t="s">
        <v>11</v>
      </c>
      <c r="C27" s="2"/>
      <c r="D27" s="2">
        <f>IF($C$13+1-D23&gt;0,$C$14,0)</f>
        <v>18</v>
      </c>
      <c r="E27" s="2">
        <f t="shared" ref="E27:R27" si="1">IF($C$13+1-E23&gt;0,$C$14,0)</f>
        <v>18</v>
      </c>
      <c r="F27" s="2">
        <f t="shared" si="1"/>
        <v>18</v>
      </c>
      <c r="G27" s="2">
        <f t="shared" si="1"/>
        <v>18</v>
      </c>
      <c r="H27" s="2">
        <f t="shared" si="1"/>
        <v>18</v>
      </c>
      <c r="I27" s="2">
        <f t="shared" si="1"/>
        <v>18</v>
      </c>
      <c r="J27" s="2">
        <f t="shared" si="1"/>
        <v>18</v>
      </c>
      <c r="K27" s="2">
        <f t="shared" si="1"/>
        <v>18</v>
      </c>
      <c r="L27" s="2">
        <f t="shared" si="1"/>
        <v>18</v>
      </c>
      <c r="M27" s="2">
        <f t="shared" si="1"/>
        <v>18</v>
      </c>
      <c r="N27" s="2">
        <f>IF($C$13+1-N23&gt;0,$C$14,0)</f>
        <v>0</v>
      </c>
      <c r="O27" s="2">
        <f t="shared" si="1"/>
        <v>0</v>
      </c>
      <c r="P27" s="2">
        <f t="shared" si="1"/>
        <v>0</v>
      </c>
      <c r="Q27" s="2">
        <f t="shared" si="1"/>
        <v>0</v>
      </c>
      <c r="R27" s="2">
        <f t="shared" si="1"/>
        <v>0</v>
      </c>
    </row>
    <row r="28" spans="2:18" x14ac:dyDescent="0.3">
      <c r="B28" s="10" t="s">
        <v>12</v>
      </c>
      <c r="C28" s="19">
        <f>-SUM(C26:C27)*$C$17</f>
        <v>1.5</v>
      </c>
      <c r="D28" s="4">
        <f t="shared" ref="D28:R28" si="2">-SUM(D26:D27)*$C$17</f>
        <v>-4.5</v>
      </c>
      <c r="E28" s="4">
        <f t="shared" si="2"/>
        <v>-4.5</v>
      </c>
      <c r="F28" s="4">
        <f t="shared" si="2"/>
        <v>-4.5</v>
      </c>
      <c r="G28" s="4">
        <f t="shared" si="2"/>
        <v>-4.5</v>
      </c>
      <c r="H28" s="4">
        <f t="shared" si="2"/>
        <v>-4.5</v>
      </c>
      <c r="I28" s="4">
        <f t="shared" si="2"/>
        <v>-4.5</v>
      </c>
      <c r="J28" s="4">
        <f t="shared" si="2"/>
        <v>-4.5</v>
      </c>
      <c r="K28" s="4">
        <f t="shared" si="2"/>
        <v>-4.5</v>
      </c>
      <c r="L28" s="4">
        <f t="shared" si="2"/>
        <v>-4.5</v>
      </c>
      <c r="M28" s="4">
        <f t="shared" si="2"/>
        <v>-4.5</v>
      </c>
      <c r="N28" s="4">
        <f t="shared" si="2"/>
        <v>0</v>
      </c>
      <c r="O28" s="4">
        <f t="shared" si="2"/>
        <v>0</v>
      </c>
      <c r="P28" s="4">
        <f t="shared" si="2"/>
        <v>0</v>
      </c>
      <c r="Q28" s="4">
        <f t="shared" si="2"/>
        <v>0</v>
      </c>
      <c r="R28" s="4">
        <f t="shared" si="2"/>
        <v>0</v>
      </c>
    </row>
    <row r="29" spans="2:18" x14ac:dyDescent="0.3">
      <c r="B29" s="10" t="s">
        <v>13</v>
      </c>
      <c r="C29" s="2"/>
      <c r="D29" s="2">
        <f>IF($C$16+1-D23&gt;0,($C$12/$C$16),0)</f>
        <v>9.4</v>
      </c>
      <c r="E29" s="2">
        <f t="shared" ref="E29:R29" si="3">IF($C$16+1-E23&gt;0,($C$12/$C$16),0)</f>
        <v>9.4</v>
      </c>
      <c r="F29" s="2">
        <f t="shared" si="3"/>
        <v>9.4</v>
      </c>
      <c r="G29" s="2">
        <f t="shared" si="3"/>
        <v>9.4</v>
      </c>
      <c r="H29" s="2">
        <f t="shared" si="3"/>
        <v>9.4</v>
      </c>
      <c r="I29" s="2">
        <f t="shared" si="3"/>
        <v>9.4</v>
      </c>
      <c r="J29" s="2">
        <f t="shared" si="3"/>
        <v>9.4</v>
      </c>
      <c r="K29" s="2">
        <f t="shared" si="3"/>
        <v>9.4</v>
      </c>
      <c r="L29" s="2">
        <f t="shared" si="3"/>
        <v>9.4</v>
      </c>
      <c r="M29" s="2">
        <f t="shared" si="3"/>
        <v>9.4</v>
      </c>
      <c r="N29" s="2">
        <f t="shared" si="3"/>
        <v>0</v>
      </c>
      <c r="O29" s="2">
        <f t="shared" si="3"/>
        <v>0</v>
      </c>
      <c r="P29" s="2">
        <f t="shared" si="3"/>
        <v>0</v>
      </c>
      <c r="Q29" s="2">
        <f t="shared" si="3"/>
        <v>0</v>
      </c>
      <c r="R29" s="2">
        <f t="shared" si="3"/>
        <v>0</v>
      </c>
    </row>
    <row r="30" spans="2:18" ht="15" thickBot="1" x14ac:dyDescent="0.35">
      <c r="B30" s="11" t="s">
        <v>14</v>
      </c>
      <c r="C30" s="12"/>
      <c r="D30" s="13">
        <f>IF(D29&gt;0,D29*$C$17,0)</f>
        <v>2.35</v>
      </c>
      <c r="E30" s="13">
        <f t="shared" ref="E30:R30" si="4">IF(E29&gt;0,E29*$C$17,0)</f>
        <v>2.35</v>
      </c>
      <c r="F30" s="13">
        <f t="shared" si="4"/>
        <v>2.35</v>
      </c>
      <c r="G30" s="13">
        <f t="shared" si="4"/>
        <v>2.35</v>
      </c>
      <c r="H30" s="13">
        <f t="shared" si="4"/>
        <v>2.35</v>
      </c>
      <c r="I30" s="13">
        <f t="shared" si="4"/>
        <v>2.35</v>
      </c>
      <c r="J30" s="13">
        <f t="shared" si="4"/>
        <v>2.35</v>
      </c>
      <c r="K30" s="13">
        <f t="shared" si="4"/>
        <v>2.35</v>
      </c>
      <c r="L30" s="13">
        <f t="shared" si="4"/>
        <v>2.35</v>
      </c>
      <c r="M30" s="13">
        <f t="shared" si="4"/>
        <v>2.35</v>
      </c>
      <c r="N30" s="13">
        <f t="shared" si="4"/>
        <v>0</v>
      </c>
      <c r="O30" s="13">
        <f t="shared" si="4"/>
        <v>0</v>
      </c>
      <c r="P30" s="13">
        <f t="shared" si="4"/>
        <v>0</v>
      </c>
      <c r="Q30" s="13">
        <f t="shared" si="4"/>
        <v>0</v>
      </c>
      <c r="R30" s="13">
        <f t="shared" si="4"/>
        <v>0</v>
      </c>
    </row>
    <row r="31" spans="2:18" x14ac:dyDescent="0.3">
      <c r="B31" s="14" t="s">
        <v>15</v>
      </c>
      <c r="C31" s="15">
        <f>SUM(C24:C30)</f>
        <v>-98.5</v>
      </c>
      <c r="D31" s="15">
        <f>SUM(D24:D30)-D29</f>
        <v>15.85</v>
      </c>
      <c r="E31" s="15">
        <f t="shared" ref="E31:R31" si="5">SUM(E24:E30)-E29</f>
        <v>15.85</v>
      </c>
      <c r="F31" s="15">
        <f t="shared" si="5"/>
        <v>15.85</v>
      </c>
      <c r="G31" s="15">
        <f t="shared" si="5"/>
        <v>15.85</v>
      </c>
      <c r="H31" s="15">
        <f t="shared" si="5"/>
        <v>15.85</v>
      </c>
      <c r="I31" s="15">
        <f t="shared" si="5"/>
        <v>15.85</v>
      </c>
      <c r="J31" s="15">
        <f t="shared" si="5"/>
        <v>15.85</v>
      </c>
      <c r="K31" s="15">
        <f t="shared" si="5"/>
        <v>15.85</v>
      </c>
      <c r="L31" s="15">
        <f t="shared" si="5"/>
        <v>15.85</v>
      </c>
      <c r="M31" s="15">
        <f t="shared" si="5"/>
        <v>25.85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</row>
    <row r="34" spans="3:18" x14ac:dyDescent="0.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</sheetData>
  <sheetProtection algorithmName="SHA-512" hashValue="djvBBV9MIVCImnrGTWSGHYXPwEBefVv7lp1BwzbOIughV0kvumx9wOrDLwDnEHItymQc5Mw7V1TzwiopTRis9w==" saltValue="PzFnP1ChkyRw28HH5nCSDg==" spinCount="100000" sheet="1" objects="1" scenarios="1"/>
  <mergeCells count="1">
    <mergeCell ref="C22:R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69B7C93C34B49BD581B584E7AA0E6" ma:contentTypeVersion="4" ma:contentTypeDescription="Create a new document." ma:contentTypeScope="" ma:versionID="e366fd1cd2c86f155d2d34bcae025e0f">
  <xsd:schema xmlns:xsd="http://www.w3.org/2001/XMLSchema" xmlns:xs="http://www.w3.org/2001/XMLSchema" xmlns:p="http://schemas.microsoft.com/office/2006/metadata/properties" xmlns:ns2="0c2f413c-b10f-4b67-ba2c-b1c384e9857a" xmlns:ns3="0556b23c-023f-426b-9d20-01e078e58f59" targetNamespace="http://schemas.microsoft.com/office/2006/metadata/properties" ma:root="true" ma:fieldsID="424b0ed4a6296f7a7f8d730831a7aa45" ns2:_="" ns3:_="">
    <xsd:import namespace="0c2f413c-b10f-4b67-ba2c-b1c384e9857a"/>
    <xsd:import namespace="0556b23c-023f-426b-9d20-01e078e58f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f413c-b10f-4b67-ba2c-b1c384e98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6b23c-023f-426b-9d20-01e078e58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5E4C42-D953-4EA2-AC67-4482AAC8F78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556b23c-023f-426b-9d20-01e078e58f59"/>
    <ds:schemaRef ds:uri="http://purl.org/dc/terms/"/>
    <ds:schemaRef ds:uri="http://schemas.openxmlformats.org/package/2006/metadata/core-properties"/>
    <ds:schemaRef ds:uri="0c2f413c-b10f-4b67-ba2c-b1c384e9857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E9035F-EB67-40BC-8099-CDF052F1AC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76EF8-544B-4B55-B388-43500B67F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2f413c-b10f-4b67-ba2c-b1c384e9857a"/>
    <ds:schemaRef ds:uri="0556b23c-023f-426b-9d20-01e078e58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na belastingen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Tips, Lisa</dc:creator>
  <cp:keywords/>
  <dc:description/>
  <cp:lastModifiedBy>Mertens, David</cp:lastModifiedBy>
  <cp:revision/>
  <dcterms:created xsi:type="dcterms:W3CDTF">2023-01-02T09:15:11Z</dcterms:created>
  <dcterms:modified xsi:type="dcterms:W3CDTF">2023-07-08T16:01:45Z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0x0101006CE69B7C93C34B49BD581B584E7AA0E6</vt:lpwstr>
  </property>
</Properties>
</file>